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920" yWindow="2490" windowWidth="29040" windowHeight="15840" firstSheet="1" activeTab="3"/>
  </bookViews>
  <sheets>
    <sheet name="{965AD0B32C57411CC1788A05F9BCE}" sheetId="4" state="hidden" r:id="rId1"/>
    <sheet name="Kosztorys - architektura" sheetId="6" r:id="rId2"/>
    <sheet name="Kosztorys - elektryczne" sheetId="5" r:id="rId3"/>
    <sheet name="Kosztorys - sanitarna" sheetId="9" r:id="rId4"/>
    <sheet name="Razem" sheetId="11" r:id="rId5"/>
  </sheets>
  <definedNames>
    <definedName name="_xlnm.Print_Area" localSheetId="1">'Kosztorys - architektura'!$A$1:$G$31</definedName>
    <definedName name="_xlnm.Print_Area" localSheetId="2">'Kosztorys - elektryczne'!$A$1:$G$35</definedName>
    <definedName name="_xlnm.Print_Area" localSheetId="3">'Kosztorys - sanitarna'!$A$1:$G$25</definedName>
    <definedName name="_xlnm.Print_Area" localSheetId="4">Razem!$A$1:$F$9</definedName>
  </definedNames>
  <calcPr calcId="144525" fullPrecision="0"/>
</workbook>
</file>

<file path=xl/calcChain.xml><?xml version="1.0" encoding="utf-8"?>
<calcChain xmlns="http://schemas.openxmlformats.org/spreadsheetml/2006/main">
  <c r="E8" i="11" l="1"/>
  <c r="E6" i="11"/>
  <c r="E7" i="11" s="1"/>
  <c r="F5" i="11"/>
  <c r="F4" i="11"/>
  <c r="F3" i="11"/>
  <c r="G20" i="9"/>
  <c r="G19" i="9"/>
  <c r="G21" i="9" s="1"/>
  <c r="G16" i="9"/>
  <c r="G15" i="9"/>
  <c r="G14" i="9"/>
  <c r="G13" i="9"/>
  <c r="G12" i="9"/>
  <c r="G11" i="9"/>
  <c r="G10" i="9"/>
  <c r="G9" i="9"/>
  <c r="G8" i="9"/>
  <c r="G7" i="9"/>
  <c r="G6" i="9"/>
  <c r="G5" i="9"/>
  <c r="G17" i="9" s="1"/>
  <c r="F22" i="9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F28" i="6" s="1"/>
  <c r="G27" i="6"/>
  <c r="G3" i="6"/>
  <c r="F23" i="9" l="1"/>
  <c r="F24" i="9" s="1"/>
  <c r="F29" i="6" l="1"/>
  <c r="F30" i="6" s="1"/>
  <c r="F34" i="5"/>
  <c r="F33" i="5"/>
  <c r="F32" i="5"/>
  <c r="G31" i="5"/>
  <c r="G24" i="5"/>
  <c r="G22" i="5"/>
  <c r="G5" i="5"/>
  <c r="G20" i="5" l="1"/>
  <c r="G10" i="5"/>
  <c r="G9" i="5"/>
  <c r="G8" i="5"/>
  <c r="G21" i="5"/>
  <c r="G26" i="5"/>
  <c r="G25" i="5"/>
  <c r="G30" i="5"/>
  <c r="G29" i="5"/>
  <c r="G28" i="5"/>
  <c r="G27" i="5"/>
  <c r="G19" i="5"/>
  <c r="G18" i="5"/>
  <c r="G17" i="5"/>
  <c r="G16" i="5"/>
  <c r="G15" i="5"/>
  <c r="G14" i="5"/>
  <c r="G13" i="5"/>
  <c r="G12" i="5"/>
  <c r="G11" i="5"/>
  <c r="G6" i="5"/>
  <c r="G7" i="5"/>
</calcChain>
</file>

<file path=xl/sharedStrings.xml><?xml version="1.0" encoding="utf-8"?>
<sst xmlns="http://schemas.openxmlformats.org/spreadsheetml/2006/main" count="275" uniqueCount="142">
  <si>
    <t>POZYCJE KOSZTORYSU</t>
  </si>
  <si>
    <t>Lp.</t>
  </si>
  <si>
    <t>Obmiar</t>
  </si>
  <si>
    <t>Wartość</t>
  </si>
  <si>
    <t>m</t>
  </si>
  <si>
    <t>szt.</t>
  </si>
  <si>
    <t>kpl.</t>
  </si>
  <si>
    <t>KOD
Ogólnej Specyfikacji Technicznej</t>
  </si>
  <si>
    <t>Wyszczególnienie elemenetów rozliczeniowych</t>
  </si>
  <si>
    <t>Jednostka
obmiaru</t>
  </si>
  <si>
    <t>Cena
jednostkowa</t>
  </si>
  <si>
    <t>E-01.01.01</t>
  </si>
  <si>
    <t>x</t>
  </si>
  <si>
    <t>OGÓŁEM WARTOŚĆ ROBÓT (NETTO)</t>
  </si>
  <si>
    <t>Podatek VAT (23%)</t>
  </si>
  <si>
    <t>OGÓŁEM WARTOŚĆ ROBÓT (BRUTTO)</t>
  </si>
  <si>
    <t>1.</t>
  </si>
  <si>
    <t>Pozycja - opis</t>
  </si>
  <si>
    <t xml:space="preserve"> GRUPA 2: Koszty towarzyszace</t>
  </si>
  <si>
    <t>Wykucie bruzd dla przewodów wtynkowych w betonie</t>
  </si>
  <si>
    <t>Przebijanie otworów śr. 25 mm o długości do 30 cm w ścianach lub stropach z betonu</t>
  </si>
  <si>
    <t>Przewody kabelkowe o łącznym przekroju żył do 7.5 mm2 układane p.t. w gotowych bruzdach w betonie- YDYpżo 3x1,5mm2</t>
  </si>
  <si>
    <t>Przewody kabelkowe o łącznym przekroju żył do 7.5 mm2 układane p.t. w gotowych bruzdach w betonie- YDYpżo 3x2,5mm2</t>
  </si>
  <si>
    <t>Zaprawianie bruzd o szerokości do 25 mm</t>
  </si>
  <si>
    <t>Montaż skrzynek i rozdzielni skrzyniowych o masie 10-20 kg</t>
  </si>
  <si>
    <t>Montaż opraw oświetleniowych przykręcanych</t>
  </si>
  <si>
    <t>Zasilanie opraw oświetleniowych podstawowych</t>
  </si>
  <si>
    <t>wyp.</t>
  </si>
  <si>
    <t>Wypusty wykonywane przewodami wtynkowymi w budynkach administracyjnych na wyłącznik, przełącznik świecznikowypodłoże z cegły - łącznik podwójny p.t. 250V IP20</t>
  </si>
  <si>
    <t>Wypusty wykonywane przewodami wtynkowymi w budynkach administracyjnych na wyłącznik, przełącznik świecznikowypodłoże z cegły - gniazdo podwójne z/u 10/16A 2P+Z 250V IP20</t>
  </si>
  <si>
    <t>Wypusty wykonywane przewodami wtynkowymi w budynkach administracyjnych na wyłącznik, przełącznik świecznikowypodłoże z cegły - PUNKT PEL</t>
  </si>
  <si>
    <t>Wypusty wykonywane przewodami wtynkowymi w budynkach mieszkalnych na gniazdo wtykowe ETHERNET podłoże z cegły</t>
  </si>
  <si>
    <t>Mechaniczne pogrążanie uziomów pionowych prętowych w gruncie kat.III</t>
  </si>
  <si>
    <t>Montaż uziomów poziomych w wykopie o głębokości do 0.6 m; kat.gruntu III</t>
  </si>
  <si>
    <t>GRUPA 1: Roboty instalacyjne branży elektrycznej</t>
  </si>
  <si>
    <t>RAZEM GRUPA 1: Roboty instalacyjne branży elektrycznej</t>
  </si>
  <si>
    <t>Sprawdzenie i pomiar 1-fazowego obwodu elektrycznego niskiego napięcia</t>
  </si>
  <si>
    <t>pomiar.</t>
  </si>
  <si>
    <t>Sprawdzenie i pomiar 3-fazowego obwodu elektrycznego niskiego napięcia</t>
  </si>
  <si>
    <t>Badanie linii kablowej nn - kabel 4-żyłowy</t>
  </si>
  <si>
    <t>odc.</t>
  </si>
  <si>
    <t>Badania i pomiary instalacji uziemiającej (pierwszy pomiar)</t>
  </si>
  <si>
    <t>Badania i pomiary instalacji uziemiającej (każdy następny pomiar)</t>
  </si>
  <si>
    <t>Sprawdzenie samoczynnego wyłączania zasilania (pierwsza próba)</t>
  </si>
  <si>
    <t>prób</t>
  </si>
  <si>
    <t>Demontaż istniejacej instalacji wnętrzowej</t>
  </si>
  <si>
    <t>Przewody izolowane o przekroju do 16 mm2 układane w gotowych korytkach</t>
  </si>
  <si>
    <t>Układanie korytka kablowego na ist. kablu</t>
  </si>
  <si>
    <t>Przewody kabelkowe o łącznym przekroju żył do 10 mm2 układane p.t. w gotowych bruzdach w betonie- zasilanie klimatyzacji</t>
  </si>
  <si>
    <t>RAZEM GRUPA 2: Koszty towarzyszace</t>
  </si>
  <si>
    <t>Kosztorys ofertowy - branża elektryczna
,,Prace adaptacyjne na potrzeby pracowni komputerowej oraz kącika wyciszeń do zajęć z psychologiem"</t>
  </si>
  <si>
    <t>Kosztorys ofertowy - branża architektoniczna
,,Prace adaptacyjne na potrzeby pracowni komputerowej oraz kącika wyciszeń do zajęć z psychologiem"</t>
  </si>
  <si>
    <t>AW-090</t>
  </si>
  <si>
    <t>KNR 4-01
0401-0354-07-020</t>
  </si>
  <si>
    <t>KNR 4-01
0401-0818-05-050</t>
  </si>
  <si>
    <t>KNR 4-01
0401-0354-04-020</t>
  </si>
  <si>
    <t>KNR 2-01
0201-0310-02-060</t>
  </si>
  <si>
    <t>KNR 2-02
0202-0203-01-060</t>
  </si>
  <si>
    <t>KNR 00-16
0016-0155-01-050</t>
  </si>
  <si>
    <t>KNR 4-01
0401-0711-0201-050</t>
  </si>
  <si>
    <t>KNR 4-01
0401-1202-09-050</t>
  </si>
  <si>
    <t>KNR 2-02
0202-0815-04-050</t>
  </si>
  <si>
    <t>KNR 2-02
0202-0815-06-050</t>
  </si>
  <si>
    <t>KNR 00-23
0023-2611-02-050</t>
  </si>
  <si>
    <t>KNR 4-01
0401-1204-01-050</t>
  </si>
  <si>
    <t>KNR 4-01
0401-1204-02-050</t>
  </si>
  <si>
    <t>BC-04
BC04-0303-05-050</t>
  </si>
  <si>
    <t>KNR 2-02U
202U-1130-0201-050</t>
  </si>
  <si>
    <t>KNKRB 02
0002-1106-0301-050</t>
  </si>
  <si>
    <t>KNKRB 02
0002-1106-06-133</t>
  </si>
  <si>
    <t>AW-020</t>
  </si>
  <si>
    <t>KNR 4-02
0402-0520-01-090</t>
  </si>
  <si>
    <t>KNR 4-02
0402-0517-01-090</t>
  </si>
  <si>
    <t>KNR 2-15
0215-0419-0307-090</t>
  </si>
  <si>
    <t>KNR 4-01
0401-1212-28-040</t>
  </si>
  <si>
    <t>szt</t>
  </si>
  <si>
    <t>m2</t>
  </si>
  <si>
    <t>kpl</t>
  </si>
  <si>
    <t>m3</t>
  </si>
  <si>
    <t>Montaż osłony elastycznej słupa
krotność = 1</t>
  </si>
  <si>
    <t>Wykucie z muru ościeżnic stalowych lub krat okiennych o powierzchni do 2 m2 - drzwi
krotność = 1</t>
  </si>
  <si>
    <t>Zerwanie posadzki z tworzyw sztucznych
krotność = 1</t>
  </si>
  <si>
    <t>Demontaż drabinek gimnastycznych
krotność = 1</t>
  </si>
  <si>
    <t>Demontaż obicia słupów i ścian
krotność = 1</t>
  </si>
  <si>
    <t>Wywiezienie i utylizacja materiałów z rozbiórki
krotność = 1</t>
  </si>
  <si>
    <t>Ręczne wykopy ciągłe lub jamiste ze skarpami o szerokości dna do 1,5 m i głębokości do 1,5 m,ze złożeniem urobku na odkład.Grunt kategorii III - wykopy pod fundament
krotność = 1</t>
  </si>
  <si>
    <t>Stopy fundamentowe betonowe o objętości do 0,5 m3 - fundament pod jednostkę klimatyzacji
krotność = 1</t>
  </si>
  <si>
    <t>Ścianki budynków jednokondygnacyjnych z bloczków YTONG. Ścianki działowe o wysokości do 4,5 m i grubości 11,5 cm
krotność = 1</t>
  </si>
  <si>
    <t>Uzupeł.tynków wewn.kat.III,zaprawa cem-wap./wap.suchogasz/na ścianach płaskich,słupach prostokąt.podłoże z cegły,pustak.ceram.gazo-I pianobet.jedno miejsce-2m2
krotność = 1</t>
  </si>
  <si>
    <t>Zeskrobanie i zmycie starej farby w pomieszczeniach o powierzchni podłogi ponad 5 m2
krotność = 1</t>
  </si>
  <si>
    <t>Gładź gipsowa dwuwarstwowa,na ścianach
krotność = 1</t>
  </si>
  <si>
    <t>Gładź gipsowa dwuwarstwowa,na sufitach
krotność = 1</t>
  </si>
  <si>
    <t>Jednokrotne gruntowanie emulsją
krotność = 1</t>
  </si>
  <si>
    <t>Dwukrotne malowanie farbami antyrefleksyjnymi tynków wewnętrznych sufitów
krotność = 1</t>
  </si>
  <si>
    <t>Dwukrotne malowanie farbami antyrefleksyjnymi tynków wewnętrznych ścian
krotność = 1</t>
  </si>
  <si>
    <t>Ręczne przeszlifowanie podłoża
krotność = 1</t>
  </si>
  <si>
    <t>Warstwy wyrównujące z zaprawy samopoziomującej grub.5 mm wykonywane w pomieszczeniach o powierzchni ponad 8,0 m2
krotność = 1</t>
  </si>
  <si>
    <t>Posadzki z tworzyw sztucznych z paneli winylowych z zastosowaniem kleju
krotność = 1</t>
  </si>
  <si>
    <t>Listwy przyścienne z MDF
krotność = 1</t>
  </si>
  <si>
    <t>Demontaż osłon grzejnikowych
krotność = 1</t>
  </si>
  <si>
    <t>Demontaż grzejnika żeliwnego członowego
krotność = 1</t>
  </si>
  <si>
    <t>Wymiana rur przyłącznych do grzejnika - w związku z wymianą grzejników konieczna jest wymiana rur przyłączeniowych
krotność = 1</t>
  </si>
  <si>
    <t>Grzejniki stalowe dwupłytowe  wraz z dwoma kompletami zawieszenia o długości C22 550x1200 mm
krotność = 1</t>
  </si>
  <si>
    <t>Dwukrotne malowanie rur instalacji co o średnicy do 50 mm farbą olejną nawierzchniową ogólnego stosowania
krotność = 1</t>
  </si>
  <si>
    <t>GRUPA 1: INSTALACJA KLIMATYZACJI</t>
  </si>
  <si>
    <t>KNR INSTAL 0202-01</t>
  </si>
  <si>
    <t>KNR INSTAL 0202-03</t>
  </si>
  <si>
    <t>KNR 0-34 0101-06</t>
  </si>
  <si>
    <t>KNR 0-34 0101-10</t>
  </si>
  <si>
    <t>KNR 2-15 0604-03</t>
  </si>
  <si>
    <t>KNR-W 5-08 0115-05</t>
  </si>
  <si>
    <t>KNR 7-24 0130-01</t>
  </si>
  <si>
    <t>KNR 7-24 0132-02</t>
  </si>
  <si>
    <t/>
  </si>
  <si>
    <t>KNR-W 5-08 0701-21</t>
  </si>
  <si>
    <t>KNR 7-28 0203-09</t>
  </si>
  <si>
    <t>KNR 2-15 0633-02</t>
  </si>
  <si>
    <t>RAZEM GRUPA 1: INSTALACJA KLIMATYZACJI</t>
  </si>
  <si>
    <t>Kosztorys ofertowy - branża sanitarna
,,Prace adaptacyjne na potrzeby pracowni komputerowej oraz kącika wyciszeń do zajęć z psychologiem"
Wykonanie instalacji klimatyzacji w układzie VRF</t>
  </si>
  <si>
    <t>otw.</t>
  </si>
  <si>
    <t>odc.30m</t>
  </si>
  <si>
    <t>Rurociągi miedziane lutowane o śr. 9,52x0,8mm na ścianach w budynkach niemieszkalnych (lutowanie twarde)</t>
  </si>
  <si>
    <t>Rurociągi miedziane lutowane o śr. 15,88x1,0mm na ścianach w budynkach niemieszkalnych (lutowanie twarde)</t>
  </si>
  <si>
    <t>Izolacja rurociągów cieczowych o średnicy 9,52mm otulinami ze spienionego kauczuku o gr.13 mm</t>
  </si>
  <si>
    <t>Izolacja rurociągów gazowych o średnicy 15,88mm otulinami ze spienionego kauczuku o gr.13 mm</t>
  </si>
  <si>
    <t>Trójniki miedziane w instalacji klimatyzacji systemu VRF</t>
  </si>
  <si>
    <t>Montaż kanałów instalacyjnych o wymiarach 170mmx80mm na podłożu betonowym</t>
  </si>
  <si>
    <t>Montaż wewnętrznych jednostek systemu VRF /TYLKO MONTAŻ/</t>
  </si>
  <si>
    <t>Montaż zewnętrznej jednostki systemu VRF /TYLKO MONTAŻ/</t>
  </si>
  <si>
    <t>Dostawa jednostek klimatyzacyjnych systemu VRF</t>
  </si>
  <si>
    <t>Montaż ramy wspornikowej pod jednostkę zewnętrzną</t>
  </si>
  <si>
    <t>Przebicie otworów dla przewodów instalacyjnych o śr.do 150 mm w ścianach murowanych o grub. 2 ceg.</t>
  </si>
  <si>
    <t>Próba szczelności instalacji klimatyzacyjnej</t>
  </si>
  <si>
    <t xml:space="preserve"> GRUPA 2: INSTALACJA SKROPLIN</t>
  </si>
  <si>
    <t>RAZEM GRUPA 2: INSTALACJA SKROPLIN</t>
  </si>
  <si>
    <t>KNR-W 2-15 0110-01</t>
  </si>
  <si>
    <t>Rurociągi z PVC-U o średnicy 3/4" łączone metodą klejenia, na ścianach w budynkach niemieszkalnych</t>
  </si>
  <si>
    <t xml:space="preserve">Kosztorys ofertowy
,,Prace adaptacyjne na potrzeby pracowni komputerowej oraz kącika wyciszeń do zajęć z psychologiem"
</t>
  </si>
  <si>
    <t>Wyszczególnienie</t>
  </si>
  <si>
    <t>Branża architektoniczna</t>
  </si>
  <si>
    <t>Branża elektryczna</t>
  </si>
  <si>
    <t>Branża sanitarna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</si>
</sst>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sz val="8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0" fillId="2" borderId="4" xfId="0" applyFill="1" applyBorder="1"/>
    <xf numFmtId="0" fontId="0" fillId="2" borderId="3" xfId="0" applyFill="1" applyBorder="1"/>
    <xf numFmtId="0" fontId="0" fillId="2" borderId="2" xfId="0" applyFill="1" applyBorder="1"/>
    <xf numFmtId="4" fontId="0" fillId="0" borderId="1" xfId="0" applyNumberForma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/>
  <sheetData>
    <row r="1" spans="1:2">
      <c r="A1">
        <v>3</v>
      </c>
    </row>
    <row r="2" spans="1:2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view="pageBreakPreview" topLeftCell="A13" zoomScale="80" zoomScaleNormal="100" zoomScaleSheetLayoutView="80" workbookViewId="0">
      <selection activeCell="E13" sqref="E13"/>
    </sheetView>
  </sheetViews>
  <sheetFormatPr defaultRowHeight="14.25"/>
  <cols>
    <col min="1" max="1" width="9" style="1"/>
    <col min="2" max="2" width="12.5" style="1" customWidth="1"/>
    <col min="3" max="3" width="91.875" customWidth="1"/>
    <col min="4" max="4" width="9" style="1"/>
    <col min="5" max="5" width="9.375" style="1" bestFit="1" customWidth="1"/>
    <col min="6" max="6" width="11.75" style="1" customWidth="1"/>
    <col min="7" max="7" width="13.375" style="1" customWidth="1"/>
  </cols>
  <sheetData>
    <row r="1" spans="1:9" ht="72" customHeight="1">
      <c r="A1" s="31" t="s">
        <v>51</v>
      </c>
      <c r="B1" s="32"/>
      <c r="C1" s="32"/>
      <c r="D1" s="32"/>
      <c r="E1" s="32"/>
      <c r="F1" s="32"/>
      <c r="G1" s="32"/>
    </row>
    <row r="2" spans="1:9" ht="57">
      <c r="A2" s="2" t="s">
        <v>1</v>
      </c>
      <c r="B2" s="3" t="s">
        <v>7</v>
      </c>
      <c r="C2" s="4" t="s">
        <v>8</v>
      </c>
      <c r="D2" s="3" t="s">
        <v>9</v>
      </c>
      <c r="E2" s="2" t="s">
        <v>2</v>
      </c>
      <c r="F2" s="3" t="s">
        <v>10</v>
      </c>
      <c r="G2" s="2" t="s">
        <v>3</v>
      </c>
    </row>
    <row r="3" spans="1:9" ht="28.5" customHeight="1">
      <c r="A3" s="8">
        <v>1</v>
      </c>
      <c r="B3" s="24" t="s">
        <v>53</v>
      </c>
      <c r="C3" s="9" t="s">
        <v>80</v>
      </c>
      <c r="D3" s="8" t="s">
        <v>75</v>
      </c>
      <c r="E3" s="17">
        <v>2</v>
      </c>
      <c r="F3" s="17"/>
      <c r="G3" s="17">
        <f>E3*F3</f>
        <v>0</v>
      </c>
    </row>
    <row r="4" spans="1:9" ht="28.5" customHeight="1">
      <c r="A4" s="8">
        <v>2</v>
      </c>
      <c r="B4" s="24" t="s">
        <v>54</v>
      </c>
      <c r="C4" s="9" t="s">
        <v>81</v>
      </c>
      <c r="D4" s="8" t="s">
        <v>76</v>
      </c>
      <c r="E4" s="17">
        <v>106.24</v>
      </c>
      <c r="F4" s="17"/>
      <c r="G4" s="17">
        <f t="shared" ref="G4:G27" si="0">E4*F4</f>
        <v>0</v>
      </c>
      <c r="I4" s="1"/>
    </row>
    <row r="5" spans="1:9" ht="28.5" customHeight="1">
      <c r="A5" s="8">
        <v>3</v>
      </c>
      <c r="B5" s="24" t="s">
        <v>55</v>
      </c>
      <c r="C5" s="9" t="s">
        <v>82</v>
      </c>
      <c r="D5" s="8" t="s">
        <v>75</v>
      </c>
      <c r="E5" s="17">
        <v>3</v>
      </c>
      <c r="F5" s="17"/>
      <c r="G5" s="17">
        <f t="shared" si="0"/>
        <v>0</v>
      </c>
    </row>
    <row r="6" spans="1:9" ht="28.5" customHeight="1">
      <c r="A6" s="8">
        <v>4</v>
      </c>
      <c r="B6" s="24" t="s">
        <v>52</v>
      </c>
      <c r="C6" s="9" t="s">
        <v>83</v>
      </c>
      <c r="D6" s="8" t="s">
        <v>77</v>
      </c>
      <c r="E6" s="17">
        <v>1</v>
      </c>
      <c r="F6" s="17"/>
      <c r="G6" s="17">
        <f t="shared" si="0"/>
        <v>0</v>
      </c>
    </row>
    <row r="7" spans="1:9" ht="28.5" customHeight="1">
      <c r="A7" s="8">
        <v>5</v>
      </c>
      <c r="B7" s="24" t="s">
        <v>52</v>
      </c>
      <c r="C7" s="9" t="s">
        <v>84</v>
      </c>
      <c r="D7" s="8" t="s">
        <v>77</v>
      </c>
      <c r="E7" s="17">
        <v>1</v>
      </c>
      <c r="F7" s="17"/>
      <c r="G7" s="17">
        <f t="shared" si="0"/>
        <v>0</v>
      </c>
    </row>
    <row r="8" spans="1:9" ht="51.75" customHeight="1">
      <c r="A8" s="8">
        <v>6</v>
      </c>
      <c r="B8" s="24" t="s">
        <v>56</v>
      </c>
      <c r="C8" s="9" t="s">
        <v>85</v>
      </c>
      <c r="D8" s="8" t="s">
        <v>78</v>
      </c>
      <c r="E8" s="17">
        <v>0.28999999999999998</v>
      </c>
      <c r="F8" s="17"/>
      <c r="G8" s="17">
        <f t="shared" si="0"/>
        <v>0</v>
      </c>
    </row>
    <row r="9" spans="1:9" ht="28.5" customHeight="1">
      <c r="A9" s="8">
        <v>7</v>
      </c>
      <c r="B9" s="24" t="s">
        <v>57</v>
      </c>
      <c r="C9" s="9" t="s">
        <v>86</v>
      </c>
      <c r="D9" s="8" t="s">
        <v>78</v>
      </c>
      <c r="E9" s="17">
        <v>0.28999999999999998</v>
      </c>
      <c r="F9" s="17"/>
      <c r="G9" s="17">
        <f t="shared" si="0"/>
        <v>0</v>
      </c>
    </row>
    <row r="10" spans="1:9" ht="49.5" customHeight="1">
      <c r="A10" s="8">
        <v>8</v>
      </c>
      <c r="B10" s="25" t="s">
        <v>58</v>
      </c>
      <c r="C10" s="21" t="s">
        <v>87</v>
      </c>
      <c r="D10" s="20" t="s">
        <v>76</v>
      </c>
      <c r="E10" s="22">
        <v>3.78</v>
      </c>
      <c r="F10" s="22"/>
      <c r="G10" s="17">
        <f t="shared" si="0"/>
        <v>0</v>
      </c>
    </row>
    <row r="11" spans="1:9" ht="48" customHeight="1">
      <c r="A11" s="8">
        <v>9</v>
      </c>
      <c r="B11" s="24" t="s">
        <v>59</v>
      </c>
      <c r="C11" s="9" t="s">
        <v>88</v>
      </c>
      <c r="D11" s="8" t="s">
        <v>76</v>
      </c>
      <c r="E11" s="17">
        <v>8.4</v>
      </c>
      <c r="F11" s="17"/>
      <c r="G11" s="17">
        <f t="shared" si="0"/>
        <v>0</v>
      </c>
    </row>
    <row r="12" spans="1:9" ht="28.5" customHeight="1">
      <c r="A12" s="8">
        <v>10</v>
      </c>
      <c r="B12" s="24" t="s">
        <v>60</v>
      </c>
      <c r="C12" s="9" t="s">
        <v>89</v>
      </c>
      <c r="D12" s="8" t="s">
        <v>76</v>
      </c>
      <c r="E12" s="17">
        <v>211.61</v>
      </c>
      <c r="F12" s="17"/>
      <c r="G12" s="17">
        <f t="shared" si="0"/>
        <v>0</v>
      </c>
    </row>
    <row r="13" spans="1:9" ht="28.5" customHeight="1">
      <c r="A13" s="8">
        <v>11</v>
      </c>
      <c r="B13" s="24" t="s">
        <v>61</v>
      </c>
      <c r="C13" s="9" t="s">
        <v>90</v>
      </c>
      <c r="D13" s="8" t="s">
        <v>76</v>
      </c>
      <c r="E13" s="17">
        <v>108.29</v>
      </c>
      <c r="F13" s="17"/>
      <c r="G13" s="17">
        <f t="shared" si="0"/>
        <v>0</v>
      </c>
    </row>
    <row r="14" spans="1:9" ht="28.5" customHeight="1">
      <c r="A14" s="8">
        <v>12</v>
      </c>
      <c r="B14" s="24" t="s">
        <v>62</v>
      </c>
      <c r="C14" s="9" t="s">
        <v>91</v>
      </c>
      <c r="D14" s="8" t="s">
        <v>76</v>
      </c>
      <c r="E14" s="17">
        <v>115.32</v>
      </c>
      <c r="F14" s="17"/>
      <c r="G14" s="17">
        <f t="shared" si="0"/>
        <v>0</v>
      </c>
    </row>
    <row r="15" spans="1:9" ht="28.5" customHeight="1">
      <c r="A15" s="8">
        <v>13</v>
      </c>
      <c r="B15" s="24" t="s">
        <v>63</v>
      </c>
      <c r="C15" s="9" t="s">
        <v>92</v>
      </c>
      <c r="D15" s="8" t="s">
        <v>76</v>
      </c>
      <c r="E15" s="17">
        <v>223.61</v>
      </c>
      <c r="F15" s="17"/>
      <c r="G15" s="17">
        <f t="shared" si="0"/>
        <v>0</v>
      </c>
    </row>
    <row r="16" spans="1:9" ht="28.5" customHeight="1">
      <c r="A16" s="8">
        <v>14</v>
      </c>
      <c r="B16" s="24" t="s">
        <v>64</v>
      </c>
      <c r="C16" s="9" t="s">
        <v>93</v>
      </c>
      <c r="D16" s="8" t="s">
        <v>76</v>
      </c>
      <c r="E16" s="17">
        <v>115.32</v>
      </c>
      <c r="F16" s="17"/>
      <c r="G16" s="17">
        <f t="shared" si="0"/>
        <v>0</v>
      </c>
    </row>
    <row r="17" spans="1:7" ht="28.5" customHeight="1">
      <c r="A17" s="8">
        <v>15</v>
      </c>
      <c r="B17" s="24" t="s">
        <v>65</v>
      </c>
      <c r="C17" s="9" t="s">
        <v>94</v>
      </c>
      <c r="D17" s="8" t="s">
        <v>76</v>
      </c>
      <c r="E17" s="17">
        <v>108.29</v>
      </c>
      <c r="F17" s="17"/>
      <c r="G17" s="17">
        <f t="shared" si="0"/>
        <v>0</v>
      </c>
    </row>
    <row r="18" spans="1:7" ht="28.5" customHeight="1">
      <c r="A18" s="8">
        <v>16</v>
      </c>
      <c r="B18" s="24" t="s">
        <v>66</v>
      </c>
      <c r="C18" s="9" t="s">
        <v>95</v>
      </c>
      <c r="D18" s="8" t="s">
        <v>76</v>
      </c>
      <c r="E18" s="17">
        <v>106.24</v>
      </c>
      <c r="F18" s="17"/>
      <c r="G18" s="17">
        <f t="shared" si="0"/>
        <v>0</v>
      </c>
    </row>
    <row r="19" spans="1:7" ht="51.75" customHeight="1">
      <c r="A19" s="8">
        <v>17</v>
      </c>
      <c r="B19" s="24" t="s">
        <v>67</v>
      </c>
      <c r="C19" s="9" t="s">
        <v>96</v>
      </c>
      <c r="D19" s="8" t="s">
        <v>76</v>
      </c>
      <c r="E19" s="17">
        <v>106.24</v>
      </c>
      <c r="F19" s="17"/>
      <c r="G19" s="17">
        <f t="shared" si="0"/>
        <v>0</v>
      </c>
    </row>
    <row r="20" spans="1:7" ht="28.5" customHeight="1">
      <c r="A20" s="8">
        <v>18</v>
      </c>
      <c r="B20" s="24" t="s">
        <v>68</v>
      </c>
      <c r="C20" s="9" t="s">
        <v>97</v>
      </c>
      <c r="D20" s="8" t="s">
        <v>76</v>
      </c>
      <c r="E20" s="17">
        <v>106.24</v>
      </c>
      <c r="F20" s="17"/>
      <c r="G20" s="17">
        <f t="shared" si="0"/>
        <v>0</v>
      </c>
    </row>
    <row r="21" spans="1:7" ht="28.5" customHeight="1">
      <c r="A21" s="8">
        <v>19</v>
      </c>
      <c r="B21" s="24" t="s">
        <v>69</v>
      </c>
      <c r="C21" s="9" t="s">
        <v>98</v>
      </c>
      <c r="D21" s="8" t="s">
        <v>4</v>
      </c>
      <c r="E21" s="17">
        <v>0.39</v>
      </c>
      <c r="F21" s="17"/>
      <c r="G21" s="17">
        <f t="shared" si="0"/>
        <v>0</v>
      </c>
    </row>
    <row r="22" spans="1:7" ht="28.5" customHeight="1">
      <c r="A22" s="8">
        <v>20</v>
      </c>
      <c r="B22" s="24" t="s">
        <v>70</v>
      </c>
      <c r="C22" s="9" t="s">
        <v>99</v>
      </c>
      <c r="D22" s="8" t="s">
        <v>75</v>
      </c>
      <c r="E22" s="17">
        <v>6</v>
      </c>
      <c r="F22" s="17"/>
      <c r="G22" s="17">
        <f t="shared" si="0"/>
        <v>0</v>
      </c>
    </row>
    <row r="23" spans="1:7" ht="28.5" customHeight="1">
      <c r="A23" s="8">
        <v>21</v>
      </c>
      <c r="B23" s="24" t="s">
        <v>71</v>
      </c>
      <c r="C23" s="9" t="s">
        <v>100</v>
      </c>
      <c r="D23" s="8" t="s">
        <v>77</v>
      </c>
      <c r="E23" s="17">
        <v>6</v>
      </c>
      <c r="F23" s="17"/>
      <c r="G23" s="17">
        <f t="shared" si="0"/>
        <v>0</v>
      </c>
    </row>
    <row r="24" spans="1:7" ht="47.25" customHeight="1">
      <c r="A24" s="8">
        <v>22</v>
      </c>
      <c r="B24" s="24" t="s">
        <v>72</v>
      </c>
      <c r="C24" s="9" t="s">
        <v>101</v>
      </c>
      <c r="D24" s="8" t="s">
        <v>77</v>
      </c>
      <c r="E24" s="17">
        <v>12</v>
      </c>
      <c r="F24" s="17"/>
      <c r="G24" s="17">
        <f t="shared" si="0"/>
        <v>0</v>
      </c>
    </row>
    <row r="25" spans="1:7" ht="28.5" customHeight="1">
      <c r="A25" s="8">
        <v>23</v>
      </c>
      <c r="B25" s="24" t="s">
        <v>73</v>
      </c>
      <c r="C25" s="9" t="s">
        <v>102</v>
      </c>
      <c r="D25" s="8" t="s">
        <v>77</v>
      </c>
      <c r="E25" s="17">
        <v>6</v>
      </c>
      <c r="F25" s="17"/>
      <c r="G25" s="17">
        <f t="shared" si="0"/>
        <v>0</v>
      </c>
    </row>
    <row r="26" spans="1:7" ht="50.25" customHeight="1">
      <c r="A26" s="8">
        <v>24</v>
      </c>
      <c r="B26" s="24" t="s">
        <v>74</v>
      </c>
      <c r="C26" s="9" t="s">
        <v>103</v>
      </c>
      <c r="D26" s="8" t="s">
        <v>4</v>
      </c>
      <c r="E26" s="17">
        <v>25.28</v>
      </c>
      <c r="F26" s="17"/>
      <c r="G26" s="17">
        <f t="shared" si="0"/>
        <v>0</v>
      </c>
    </row>
    <row r="27" spans="1:7" ht="28.5" customHeight="1">
      <c r="A27" s="8">
        <v>25</v>
      </c>
      <c r="B27" s="24" t="s">
        <v>52</v>
      </c>
      <c r="C27" s="9" t="s">
        <v>79</v>
      </c>
      <c r="D27" s="8" t="s">
        <v>77</v>
      </c>
      <c r="E27" s="17">
        <v>1</v>
      </c>
      <c r="F27" s="17"/>
      <c r="G27" s="17">
        <f t="shared" si="0"/>
        <v>0</v>
      </c>
    </row>
    <row r="28" spans="1:7" ht="30" customHeight="1">
      <c r="A28" s="11"/>
      <c r="B28" s="12"/>
      <c r="C28" s="13" t="s">
        <v>13</v>
      </c>
      <c r="D28" s="14"/>
      <c r="E28" s="15"/>
      <c r="F28" s="33">
        <f>SUM(G3:G27)</f>
        <v>0</v>
      </c>
      <c r="G28" s="34"/>
    </row>
    <row r="29" spans="1:7" ht="30" customHeight="1">
      <c r="A29" s="35"/>
      <c r="B29" s="36"/>
      <c r="C29" s="37" t="s">
        <v>14</v>
      </c>
      <c r="D29" s="38"/>
      <c r="E29" s="39"/>
      <c r="F29" s="40">
        <f>F28*0.23</f>
        <v>0</v>
      </c>
      <c r="G29" s="41"/>
    </row>
    <row r="30" spans="1:7" ht="30" customHeight="1">
      <c r="A30" s="16"/>
      <c r="B30" s="14"/>
      <c r="C30" s="13" t="s">
        <v>15</v>
      </c>
      <c r="D30" s="14"/>
      <c r="E30" s="15"/>
      <c r="F30" s="26">
        <f>F28+F29</f>
        <v>0</v>
      </c>
      <c r="G30" s="27"/>
    </row>
    <row r="31" spans="1:7" ht="30" customHeight="1">
      <c r="A31" s="28"/>
      <c r="B31" s="29"/>
      <c r="C31" s="29"/>
      <c r="D31" s="29"/>
      <c r="E31" s="29"/>
      <c r="F31" s="29"/>
      <c r="G31" s="30"/>
    </row>
    <row r="32" spans="1:7">
      <c r="A32"/>
      <c r="B32"/>
      <c r="D32"/>
      <c r="E32"/>
      <c r="F32"/>
      <c r="G32"/>
    </row>
    <row r="33" spans="1:7">
      <c r="A33"/>
      <c r="B33"/>
      <c r="D33"/>
      <c r="E33"/>
      <c r="F33"/>
      <c r="G33"/>
    </row>
    <row r="34" spans="1:7">
      <c r="A34"/>
      <c r="B34"/>
      <c r="D34"/>
      <c r="E34"/>
      <c r="F34"/>
      <c r="G34"/>
    </row>
  </sheetData>
  <mergeCells count="7">
    <mergeCell ref="F30:G30"/>
    <mergeCell ref="A31:G31"/>
    <mergeCell ref="A1:G1"/>
    <mergeCell ref="F28:G28"/>
    <mergeCell ref="A29:B29"/>
    <mergeCell ref="C29:E29"/>
    <mergeCell ref="F29:G29"/>
  </mergeCells>
  <pageMargins left="0.7" right="0.7" top="0.75" bottom="0.75" header="0.3" footer="0.3"/>
  <pageSetup paperSize="9"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topLeftCell="A4" zoomScale="80" zoomScaleNormal="100" zoomScaleSheetLayoutView="80" workbookViewId="0">
      <selection activeCell="P10" sqref="P10"/>
    </sheetView>
  </sheetViews>
  <sheetFormatPr defaultRowHeight="14.25"/>
  <cols>
    <col min="1" max="1" width="9" style="1"/>
    <col min="2" max="2" width="12.5" style="1" customWidth="1"/>
    <col min="3" max="3" width="91.875" customWidth="1"/>
    <col min="4" max="4" width="9" style="1"/>
    <col min="5" max="5" width="9.375" style="1" bestFit="1" customWidth="1"/>
    <col min="6" max="6" width="11.75" style="1" customWidth="1"/>
    <col min="7" max="7" width="13.375" style="1" customWidth="1"/>
  </cols>
  <sheetData>
    <row r="1" spans="1:9" ht="72" customHeight="1">
      <c r="A1" s="31" t="s">
        <v>50</v>
      </c>
      <c r="B1" s="32"/>
      <c r="C1" s="32"/>
      <c r="D1" s="32"/>
      <c r="E1" s="32"/>
      <c r="F1" s="32"/>
      <c r="G1" s="32"/>
    </row>
    <row r="2" spans="1:9" ht="57">
      <c r="A2" s="2" t="s">
        <v>1</v>
      </c>
      <c r="B2" s="3" t="s">
        <v>7</v>
      </c>
      <c r="C2" s="4" t="s">
        <v>8</v>
      </c>
      <c r="D2" s="3" t="s">
        <v>9</v>
      </c>
      <c r="E2" s="2" t="s">
        <v>2</v>
      </c>
      <c r="F2" s="3" t="s">
        <v>10</v>
      </c>
      <c r="G2" s="2" t="s">
        <v>3</v>
      </c>
    </row>
    <row r="3" spans="1:9" ht="28.5" customHeight="1">
      <c r="A3" s="42" t="s">
        <v>34</v>
      </c>
      <c r="B3" s="43"/>
      <c r="C3" s="43"/>
      <c r="D3" s="43"/>
      <c r="E3" s="43"/>
      <c r="F3" s="43"/>
      <c r="G3" s="44"/>
    </row>
    <row r="4" spans="1:9" ht="28.5" customHeight="1">
      <c r="A4" s="6" t="s">
        <v>16</v>
      </c>
      <c r="B4" s="6" t="s">
        <v>12</v>
      </c>
      <c r="C4" s="7" t="s">
        <v>17</v>
      </c>
      <c r="D4" s="6" t="s">
        <v>12</v>
      </c>
      <c r="E4" s="6" t="s">
        <v>12</v>
      </c>
      <c r="F4" s="6" t="s">
        <v>12</v>
      </c>
      <c r="G4" s="6" t="s">
        <v>12</v>
      </c>
    </row>
    <row r="5" spans="1:9" ht="28.5" customHeight="1">
      <c r="A5" s="8">
        <v>1</v>
      </c>
      <c r="B5" s="8" t="s">
        <v>11</v>
      </c>
      <c r="C5" s="9" t="s">
        <v>19</v>
      </c>
      <c r="D5" s="8" t="s">
        <v>4</v>
      </c>
      <c r="E5" s="17">
        <v>78</v>
      </c>
      <c r="F5" s="17"/>
      <c r="G5" s="17">
        <f>E5*F5</f>
        <v>0</v>
      </c>
    </row>
    <row r="6" spans="1:9" ht="28.5" customHeight="1">
      <c r="A6" s="8">
        <v>2</v>
      </c>
      <c r="B6" s="8" t="s">
        <v>11</v>
      </c>
      <c r="C6" s="9" t="s">
        <v>20</v>
      </c>
      <c r="D6" s="8" t="s">
        <v>5</v>
      </c>
      <c r="E6" s="17">
        <v>5</v>
      </c>
      <c r="F6" s="17"/>
      <c r="G6" s="17">
        <f>E6*F6</f>
        <v>0</v>
      </c>
      <c r="I6" s="1"/>
    </row>
    <row r="7" spans="1:9" ht="28.5" customHeight="1">
      <c r="A7" s="8">
        <v>3</v>
      </c>
      <c r="B7" s="8" t="s">
        <v>11</v>
      </c>
      <c r="C7" s="9" t="s">
        <v>22</v>
      </c>
      <c r="D7" s="8" t="s">
        <v>4</v>
      </c>
      <c r="E7" s="17">
        <v>40</v>
      </c>
      <c r="F7" s="17"/>
      <c r="G7" s="17">
        <f t="shared" ref="G7" si="0">E7*F7</f>
        <v>0</v>
      </c>
    </row>
    <row r="8" spans="1:9" ht="28.5" customHeight="1">
      <c r="A8" s="8">
        <v>4</v>
      </c>
      <c r="B8" s="8" t="s">
        <v>11</v>
      </c>
      <c r="C8" s="9" t="s">
        <v>21</v>
      </c>
      <c r="D8" s="8" t="s">
        <v>4</v>
      </c>
      <c r="E8" s="17">
        <v>30</v>
      </c>
      <c r="F8" s="17"/>
      <c r="G8" s="17">
        <f t="shared" ref="G8" si="1">E8*F8</f>
        <v>0</v>
      </c>
    </row>
    <row r="9" spans="1:9" ht="28.5" customHeight="1">
      <c r="A9" s="8">
        <v>5</v>
      </c>
      <c r="B9" s="8" t="s">
        <v>11</v>
      </c>
      <c r="C9" s="9" t="s">
        <v>48</v>
      </c>
      <c r="D9" s="8" t="s">
        <v>4</v>
      </c>
      <c r="E9" s="17">
        <v>30</v>
      </c>
      <c r="F9" s="17"/>
      <c r="G9" s="17">
        <f t="shared" ref="G9:G10" si="2">E9*F9</f>
        <v>0</v>
      </c>
    </row>
    <row r="10" spans="1:9" ht="28.5" customHeight="1">
      <c r="A10" s="8">
        <v>6</v>
      </c>
      <c r="B10" s="8" t="s">
        <v>11</v>
      </c>
      <c r="C10" s="9" t="s">
        <v>46</v>
      </c>
      <c r="D10" s="8" t="s">
        <v>4</v>
      </c>
      <c r="E10" s="17">
        <v>10</v>
      </c>
      <c r="F10" s="17"/>
      <c r="G10" s="17">
        <f t="shared" si="2"/>
        <v>0</v>
      </c>
    </row>
    <row r="11" spans="1:9" ht="28.5" customHeight="1">
      <c r="A11" s="8">
        <v>7</v>
      </c>
      <c r="B11" s="8" t="s">
        <v>11</v>
      </c>
      <c r="C11" s="9" t="s">
        <v>23</v>
      </c>
      <c r="D11" s="8" t="s">
        <v>4</v>
      </c>
      <c r="E11" s="17">
        <v>78</v>
      </c>
      <c r="F11" s="17"/>
      <c r="G11" s="17">
        <f t="shared" ref="G11:G21" si="3">E11*F11</f>
        <v>0</v>
      </c>
    </row>
    <row r="12" spans="1:9" ht="28.5" customHeight="1">
      <c r="A12" s="20">
        <v>8</v>
      </c>
      <c r="B12" s="20" t="s">
        <v>11</v>
      </c>
      <c r="C12" s="21" t="s">
        <v>24</v>
      </c>
      <c r="D12" s="20" t="s">
        <v>5</v>
      </c>
      <c r="E12" s="22">
        <v>1</v>
      </c>
      <c r="F12" s="22"/>
      <c r="G12" s="22">
        <f t="shared" si="3"/>
        <v>0</v>
      </c>
    </row>
    <row r="13" spans="1:9" ht="28.5" customHeight="1">
      <c r="A13" s="8">
        <v>9</v>
      </c>
      <c r="B13" s="8" t="s">
        <v>11</v>
      </c>
      <c r="C13" s="9" t="s">
        <v>25</v>
      </c>
      <c r="D13" s="8" t="s">
        <v>6</v>
      </c>
      <c r="E13" s="17">
        <v>12</v>
      </c>
      <c r="F13" s="17"/>
      <c r="G13" s="17">
        <f t="shared" si="3"/>
        <v>0</v>
      </c>
    </row>
    <row r="14" spans="1:9" ht="28.5" customHeight="1">
      <c r="A14" s="8">
        <v>10</v>
      </c>
      <c r="B14" s="8" t="s">
        <v>11</v>
      </c>
      <c r="C14" s="9" t="s">
        <v>26</v>
      </c>
      <c r="D14" s="8" t="s">
        <v>27</v>
      </c>
      <c r="E14" s="17">
        <v>12</v>
      </c>
      <c r="F14" s="17"/>
      <c r="G14" s="17">
        <f t="shared" si="3"/>
        <v>0</v>
      </c>
    </row>
    <row r="15" spans="1:9" ht="28.5" customHeight="1">
      <c r="A15" s="8">
        <v>11</v>
      </c>
      <c r="B15" s="8" t="s">
        <v>11</v>
      </c>
      <c r="C15" s="9" t="s">
        <v>28</v>
      </c>
      <c r="D15" s="8" t="s">
        <v>27</v>
      </c>
      <c r="E15" s="17">
        <v>2</v>
      </c>
      <c r="F15" s="17"/>
      <c r="G15" s="17">
        <f t="shared" si="3"/>
        <v>0</v>
      </c>
    </row>
    <row r="16" spans="1:9" ht="28.5" customHeight="1">
      <c r="A16" s="8">
        <v>12</v>
      </c>
      <c r="B16" s="8" t="s">
        <v>11</v>
      </c>
      <c r="C16" s="9" t="s">
        <v>29</v>
      </c>
      <c r="D16" s="8" t="s">
        <v>27</v>
      </c>
      <c r="E16" s="17">
        <v>6</v>
      </c>
      <c r="F16" s="17"/>
      <c r="G16" s="17">
        <f t="shared" si="3"/>
        <v>0</v>
      </c>
    </row>
    <row r="17" spans="1:7" ht="28.5" customHeight="1">
      <c r="A17" s="8">
        <v>13</v>
      </c>
      <c r="B17" s="8" t="s">
        <v>11</v>
      </c>
      <c r="C17" s="9" t="s">
        <v>30</v>
      </c>
      <c r="D17" s="8" t="s">
        <v>27</v>
      </c>
      <c r="E17" s="17">
        <v>3</v>
      </c>
      <c r="F17" s="17"/>
      <c r="G17" s="17">
        <f t="shared" si="3"/>
        <v>0</v>
      </c>
    </row>
    <row r="18" spans="1:7" ht="28.5" customHeight="1">
      <c r="A18" s="8">
        <v>14</v>
      </c>
      <c r="B18" s="8" t="s">
        <v>11</v>
      </c>
      <c r="C18" s="9" t="s">
        <v>31</v>
      </c>
      <c r="D18" s="8" t="s">
        <v>27</v>
      </c>
      <c r="E18" s="17">
        <v>6</v>
      </c>
      <c r="F18" s="17"/>
      <c r="G18" s="17">
        <f t="shared" si="3"/>
        <v>0</v>
      </c>
    </row>
    <row r="19" spans="1:7" ht="28.5" customHeight="1">
      <c r="A19" s="8">
        <v>15</v>
      </c>
      <c r="B19" s="8" t="s">
        <v>11</v>
      </c>
      <c r="C19" s="9" t="s">
        <v>32</v>
      </c>
      <c r="D19" s="8" t="s">
        <v>4</v>
      </c>
      <c r="E19" s="17">
        <v>15</v>
      </c>
      <c r="F19" s="17"/>
      <c r="G19" s="17">
        <f t="shared" si="3"/>
        <v>0</v>
      </c>
    </row>
    <row r="20" spans="1:7" ht="28.5" customHeight="1">
      <c r="A20" s="8">
        <v>16</v>
      </c>
      <c r="B20" s="8" t="s">
        <v>11</v>
      </c>
      <c r="C20" s="9" t="s">
        <v>47</v>
      </c>
      <c r="D20" s="8" t="s">
        <v>4</v>
      </c>
      <c r="E20" s="17">
        <v>10</v>
      </c>
      <c r="F20" s="17"/>
      <c r="G20" s="17">
        <f>E20*F20</f>
        <v>0</v>
      </c>
    </row>
    <row r="21" spans="1:7" ht="28.5" customHeight="1">
      <c r="A21" s="8">
        <v>17</v>
      </c>
      <c r="B21" s="8" t="s">
        <v>11</v>
      </c>
      <c r="C21" s="9" t="s">
        <v>33</v>
      </c>
      <c r="D21" s="8" t="s">
        <v>4</v>
      </c>
      <c r="E21" s="17">
        <v>2.5</v>
      </c>
      <c r="F21" s="17"/>
      <c r="G21" s="17">
        <f t="shared" si="3"/>
        <v>0</v>
      </c>
    </row>
    <row r="22" spans="1:7" ht="28.5" customHeight="1">
      <c r="A22" s="5" t="s">
        <v>12</v>
      </c>
      <c r="B22" s="5" t="s">
        <v>12</v>
      </c>
      <c r="C22" s="10" t="s">
        <v>35</v>
      </c>
      <c r="D22" s="5" t="s">
        <v>12</v>
      </c>
      <c r="E22" s="5" t="s">
        <v>12</v>
      </c>
      <c r="F22" s="5" t="s">
        <v>12</v>
      </c>
      <c r="G22" s="18">
        <f>SUM(G5:G21)</f>
        <v>0</v>
      </c>
    </row>
    <row r="23" spans="1:7" ht="30" customHeight="1">
      <c r="A23" s="42" t="s">
        <v>18</v>
      </c>
      <c r="B23" s="43"/>
      <c r="C23" s="43"/>
      <c r="D23" s="43"/>
      <c r="E23" s="43"/>
      <c r="F23" s="43"/>
      <c r="G23" s="44"/>
    </row>
    <row r="24" spans="1:7" ht="30" customHeight="1">
      <c r="A24" s="8">
        <v>18</v>
      </c>
      <c r="B24" s="8" t="s">
        <v>11</v>
      </c>
      <c r="C24" s="9" t="s">
        <v>36</v>
      </c>
      <c r="D24" s="8" t="s">
        <v>37</v>
      </c>
      <c r="E24" s="19">
        <v>4</v>
      </c>
      <c r="F24" s="17"/>
      <c r="G24" s="17">
        <f>E24*F24</f>
        <v>0</v>
      </c>
    </row>
    <row r="25" spans="1:7" ht="30" customHeight="1">
      <c r="A25" s="8">
        <v>19</v>
      </c>
      <c r="B25" s="8" t="s">
        <v>11</v>
      </c>
      <c r="C25" s="9" t="s">
        <v>38</v>
      </c>
      <c r="D25" s="8" t="s">
        <v>37</v>
      </c>
      <c r="E25" s="19">
        <v>1</v>
      </c>
      <c r="F25" s="17"/>
      <c r="G25" s="17">
        <f>E25*F25</f>
        <v>0</v>
      </c>
    </row>
    <row r="26" spans="1:7" ht="30" customHeight="1">
      <c r="A26" s="8">
        <v>20</v>
      </c>
      <c r="B26" s="8" t="s">
        <v>11</v>
      </c>
      <c r="C26" s="9" t="s">
        <v>39</v>
      </c>
      <c r="D26" s="8" t="s">
        <v>40</v>
      </c>
      <c r="E26" s="19">
        <v>2</v>
      </c>
      <c r="F26" s="17"/>
      <c r="G26" s="17">
        <f>E26*F26</f>
        <v>0</v>
      </c>
    </row>
    <row r="27" spans="1:7" ht="30" customHeight="1">
      <c r="A27" s="8">
        <v>21</v>
      </c>
      <c r="B27" s="8" t="s">
        <v>11</v>
      </c>
      <c r="C27" s="9" t="s">
        <v>41</v>
      </c>
      <c r="D27" s="8" t="s">
        <v>5</v>
      </c>
      <c r="E27" s="19">
        <v>1</v>
      </c>
      <c r="F27" s="17"/>
      <c r="G27" s="17">
        <f t="shared" ref="G27:G30" si="4">E27*F27</f>
        <v>0</v>
      </c>
    </row>
    <row r="28" spans="1:7" ht="30" customHeight="1">
      <c r="A28" s="8">
        <v>22</v>
      </c>
      <c r="B28" s="8" t="s">
        <v>11</v>
      </c>
      <c r="C28" s="9" t="s">
        <v>42</v>
      </c>
      <c r="D28" s="8" t="s">
        <v>5</v>
      </c>
      <c r="E28" s="19">
        <v>1</v>
      </c>
      <c r="F28" s="17"/>
      <c r="G28" s="17">
        <f t="shared" si="4"/>
        <v>0</v>
      </c>
    </row>
    <row r="29" spans="1:7" ht="30" customHeight="1">
      <c r="A29" s="8">
        <v>23</v>
      </c>
      <c r="B29" s="8" t="s">
        <v>11</v>
      </c>
      <c r="C29" s="9" t="s">
        <v>43</v>
      </c>
      <c r="D29" s="8" t="s">
        <v>44</v>
      </c>
      <c r="E29" s="19">
        <v>4</v>
      </c>
      <c r="F29" s="17"/>
      <c r="G29" s="17">
        <f t="shared" si="4"/>
        <v>0</v>
      </c>
    </row>
    <row r="30" spans="1:7" ht="30" customHeight="1">
      <c r="A30" s="8">
        <v>24</v>
      </c>
      <c r="B30" s="8" t="s">
        <v>11</v>
      </c>
      <c r="C30" s="9" t="s">
        <v>45</v>
      </c>
      <c r="D30" s="8" t="s">
        <v>6</v>
      </c>
      <c r="E30" s="19">
        <v>1</v>
      </c>
      <c r="F30" s="17"/>
      <c r="G30" s="17">
        <f t="shared" si="4"/>
        <v>0</v>
      </c>
    </row>
    <row r="31" spans="1:7" ht="30" customHeight="1">
      <c r="A31" s="5" t="s">
        <v>12</v>
      </c>
      <c r="B31" s="5" t="s">
        <v>12</v>
      </c>
      <c r="C31" s="10" t="s">
        <v>49</v>
      </c>
      <c r="D31" s="5" t="s">
        <v>12</v>
      </c>
      <c r="E31" s="5" t="s">
        <v>12</v>
      </c>
      <c r="F31" s="5" t="s">
        <v>12</v>
      </c>
      <c r="G31" s="18">
        <f>SUM(G24:G30)</f>
        <v>0</v>
      </c>
    </row>
    <row r="32" spans="1:7" ht="30" customHeight="1">
      <c r="A32" s="11"/>
      <c r="B32" s="12"/>
      <c r="C32" s="13" t="s">
        <v>13</v>
      </c>
      <c r="D32" s="14"/>
      <c r="E32" s="15"/>
      <c r="F32" s="33">
        <f>SUM(G22+G31)</f>
        <v>0</v>
      </c>
      <c r="G32" s="34"/>
    </row>
    <row r="33" spans="1:7" ht="30" customHeight="1">
      <c r="A33" s="35"/>
      <c r="B33" s="36"/>
      <c r="C33" s="37" t="s">
        <v>14</v>
      </c>
      <c r="D33" s="38"/>
      <c r="E33" s="39"/>
      <c r="F33" s="40">
        <f>F32*0.23</f>
        <v>0</v>
      </c>
      <c r="G33" s="41"/>
    </row>
    <row r="34" spans="1:7" ht="30" customHeight="1">
      <c r="A34" s="16"/>
      <c r="B34" s="14"/>
      <c r="C34" s="13" t="s">
        <v>15</v>
      </c>
      <c r="D34" s="14"/>
      <c r="E34" s="15"/>
      <c r="F34" s="26">
        <f>F32+F33</f>
        <v>0</v>
      </c>
      <c r="G34" s="27"/>
    </row>
    <row r="35" spans="1:7" ht="30" customHeight="1">
      <c r="A35" s="28"/>
      <c r="B35" s="29"/>
      <c r="C35" s="29"/>
      <c r="D35" s="29"/>
      <c r="E35" s="29"/>
      <c r="F35" s="29"/>
      <c r="G35" s="30"/>
    </row>
    <row r="36" spans="1:7">
      <c r="A36"/>
      <c r="B36"/>
      <c r="D36"/>
      <c r="E36"/>
      <c r="F36"/>
      <c r="G36"/>
    </row>
    <row r="37" spans="1:7">
      <c r="A37"/>
      <c r="B37"/>
      <c r="D37"/>
      <c r="E37"/>
      <c r="F37"/>
      <c r="G37"/>
    </row>
    <row r="38" spans="1:7">
      <c r="A38"/>
      <c r="B38"/>
      <c r="D38"/>
      <c r="E38"/>
      <c r="F38"/>
      <c r="G38"/>
    </row>
  </sheetData>
  <mergeCells count="9">
    <mergeCell ref="A35:G35"/>
    <mergeCell ref="F32:G32"/>
    <mergeCell ref="F33:G33"/>
    <mergeCell ref="F34:G34"/>
    <mergeCell ref="A1:G1"/>
    <mergeCell ref="A3:G3"/>
    <mergeCell ref="A33:B33"/>
    <mergeCell ref="A23:G23"/>
    <mergeCell ref="C33:E33"/>
  </mergeCells>
  <phoneticPr fontId="7" type="noConversion"/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="80" zoomScaleNormal="100" zoomScaleSheetLayoutView="80" workbookViewId="0">
      <selection activeCell="N17" sqref="N17"/>
    </sheetView>
  </sheetViews>
  <sheetFormatPr defaultRowHeight="14.25"/>
  <cols>
    <col min="1" max="1" width="9" style="1"/>
    <col min="2" max="2" width="12.5" style="1" customWidth="1"/>
    <col min="3" max="3" width="91.875" customWidth="1"/>
    <col min="4" max="4" width="9" style="1"/>
    <col min="5" max="5" width="9.375" style="1" bestFit="1" customWidth="1"/>
    <col min="6" max="6" width="11.75" style="1" customWidth="1"/>
    <col min="7" max="7" width="13.375" style="1" customWidth="1"/>
  </cols>
  <sheetData>
    <row r="1" spans="1:9" ht="72" customHeight="1">
      <c r="A1" s="31" t="s">
        <v>118</v>
      </c>
      <c r="B1" s="32"/>
      <c r="C1" s="32"/>
      <c r="D1" s="32"/>
      <c r="E1" s="32"/>
      <c r="F1" s="32"/>
      <c r="G1" s="32"/>
    </row>
    <row r="2" spans="1:9" ht="57">
      <c r="A2" s="2" t="s">
        <v>1</v>
      </c>
      <c r="B2" s="3" t="s">
        <v>7</v>
      </c>
      <c r="C2" s="4" t="s">
        <v>8</v>
      </c>
      <c r="D2" s="3" t="s">
        <v>9</v>
      </c>
      <c r="E2" s="2" t="s">
        <v>2</v>
      </c>
      <c r="F2" s="3" t="s">
        <v>10</v>
      </c>
      <c r="G2" s="2" t="s">
        <v>3</v>
      </c>
    </row>
    <row r="3" spans="1:9" ht="28.5" customHeight="1">
      <c r="A3" s="42" t="s">
        <v>104</v>
      </c>
      <c r="B3" s="43"/>
      <c r="C3" s="43"/>
      <c r="D3" s="43"/>
      <c r="E3" s="43"/>
      <c r="F3" s="43"/>
      <c r="G3" s="44"/>
    </row>
    <row r="4" spans="1:9" ht="28.5" customHeight="1">
      <c r="A4" s="6" t="s">
        <v>16</v>
      </c>
      <c r="B4" s="6" t="s">
        <v>12</v>
      </c>
      <c r="C4" s="7" t="s">
        <v>17</v>
      </c>
      <c r="D4" s="6" t="s">
        <v>12</v>
      </c>
      <c r="E4" s="6" t="s">
        <v>12</v>
      </c>
      <c r="F4" s="6" t="s">
        <v>12</v>
      </c>
      <c r="G4" s="6" t="s">
        <v>12</v>
      </c>
    </row>
    <row r="5" spans="1:9" ht="28.5" customHeight="1">
      <c r="A5" s="8">
        <v>1</v>
      </c>
      <c r="B5" s="24" t="s">
        <v>105</v>
      </c>
      <c r="C5" s="9" t="s">
        <v>121</v>
      </c>
      <c r="D5" s="8" t="s">
        <v>4</v>
      </c>
      <c r="E5" s="17">
        <v>15</v>
      </c>
      <c r="F5" s="17"/>
      <c r="G5" s="17">
        <f>E5*F5</f>
        <v>0</v>
      </c>
    </row>
    <row r="6" spans="1:9" ht="28.5" customHeight="1">
      <c r="A6" s="8">
        <v>2</v>
      </c>
      <c r="B6" s="24" t="s">
        <v>106</v>
      </c>
      <c r="C6" s="9" t="s">
        <v>122</v>
      </c>
      <c r="D6" s="8" t="s">
        <v>4</v>
      </c>
      <c r="E6" s="17">
        <v>15</v>
      </c>
      <c r="F6" s="17"/>
      <c r="G6" s="17">
        <f>E6*F6</f>
        <v>0</v>
      </c>
      <c r="I6" s="1"/>
    </row>
    <row r="7" spans="1:9" ht="28.5" customHeight="1">
      <c r="A7" s="8">
        <v>3</v>
      </c>
      <c r="B7" s="24" t="s">
        <v>107</v>
      </c>
      <c r="C7" s="9" t="s">
        <v>123</v>
      </c>
      <c r="D7" s="8" t="s">
        <v>4</v>
      </c>
      <c r="E7" s="17">
        <v>15</v>
      </c>
      <c r="F7" s="17"/>
      <c r="G7" s="17">
        <f t="shared" ref="G7:G16" si="0">E7*F7</f>
        <v>0</v>
      </c>
    </row>
    <row r="8" spans="1:9" ht="28.5" customHeight="1">
      <c r="A8" s="8">
        <v>4</v>
      </c>
      <c r="B8" s="24" t="s">
        <v>108</v>
      </c>
      <c r="C8" s="9" t="s">
        <v>124</v>
      </c>
      <c r="D8" s="8" t="s">
        <v>4</v>
      </c>
      <c r="E8" s="17">
        <v>15</v>
      </c>
      <c r="F8" s="17"/>
      <c r="G8" s="17">
        <f t="shared" si="0"/>
        <v>0</v>
      </c>
    </row>
    <row r="9" spans="1:9" ht="28.5" customHeight="1">
      <c r="A9" s="8">
        <v>5</v>
      </c>
      <c r="B9" s="24" t="s">
        <v>109</v>
      </c>
      <c r="C9" s="9" t="s">
        <v>125</v>
      </c>
      <c r="D9" s="8" t="s">
        <v>5</v>
      </c>
      <c r="E9" s="17">
        <v>1</v>
      </c>
      <c r="F9" s="17"/>
      <c r="G9" s="17">
        <f t="shared" si="0"/>
        <v>0</v>
      </c>
    </row>
    <row r="10" spans="1:9" ht="28.5" customHeight="1">
      <c r="A10" s="8">
        <v>6</v>
      </c>
      <c r="B10" s="24" t="s">
        <v>110</v>
      </c>
      <c r="C10" s="9" t="s">
        <v>126</v>
      </c>
      <c r="D10" s="8" t="s">
        <v>4</v>
      </c>
      <c r="E10" s="17">
        <v>15</v>
      </c>
      <c r="F10" s="17"/>
      <c r="G10" s="17">
        <f t="shared" si="0"/>
        <v>0</v>
      </c>
    </row>
    <row r="11" spans="1:9" ht="28.5" customHeight="1">
      <c r="A11" s="8">
        <v>7</v>
      </c>
      <c r="B11" s="24" t="s">
        <v>111</v>
      </c>
      <c r="C11" s="9" t="s">
        <v>127</v>
      </c>
      <c r="D11" s="8" t="s">
        <v>5</v>
      </c>
      <c r="E11" s="17">
        <v>2</v>
      </c>
      <c r="F11" s="17"/>
      <c r="G11" s="17">
        <f t="shared" si="0"/>
        <v>0</v>
      </c>
    </row>
    <row r="12" spans="1:9" ht="28.5" customHeight="1">
      <c r="A12" s="20">
        <v>8</v>
      </c>
      <c r="B12" s="25" t="s">
        <v>112</v>
      </c>
      <c r="C12" s="21" t="s">
        <v>128</v>
      </c>
      <c r="D12" s="20" t="s">
        <v>5</v>
      </c>
      <c r="E12" s="22">
        <v>1</v>
      </c>
      <c r="F12" s="22"/>
      <c r="G12" s="22">
        <f t="shared" si="0"/>
        <v>0</v>
      </c>
    </row>
    <row r="13" spans="1:9" ht="28.5" customHeight="1">
      <c r="A13" s="8">
        <v>9</v>
      </c>
      <c r="B13" s="24" t="s">
        <v>113</v>
      </c>
      <c r="C13" s="9" t="s">
        <v>129</v>
      </c>
      <c r="D13" s="8" t="s">
        <v>77</v>
      </c>
      <c r="E13" s="17">
        <v>3</v>
      </c>
      <c r="F13" s="17"/>
      <c r="G13" s="17">
        <f t="shared" si="0"/>
        <v>0</v>
      </c>
    </row>
    <row r="14" spans="1:9" ht="28.5" customHeight="1">
      <c r="A14" s="8">
        <v>10</v>
      </c>
      <c r="B14" s="24" t="s">
        <v>114</v>
      </c>
      <c r="C14" s="9" t="s">
        <v>130</v>
      </c>
      <c r="D14" s="8" t="s">
        <v>5</v>
      </c>
      <c r="E14" s="17">
        <v>1</v>
      </c>
      <c r="F14" s="17"/>
      <c r="G14" s="17">
        <f t="shared" si="0"/>
        <v>0</v>
      </c>
    </row>
    <row r="15" spans="1:9" ht="28.5" customHeight="1">
      <c r="A15" s="8">
        <v>11</v>
      </c>
      <c r="B15" s="24" t="s">
        <v>115</v>
      </c>
      <c r="C15" s="9" t="s">
        <v>131</v>
      </c>
      <c r="D15" s="8" t="s">
        <v>119</v>
      </c>
      <c r="E15" s="17">
        <v>1</v>
      </c>
      <c r="F15" s="17"/>
      <c r="G15" s="17">
        <f t="shared" si="0"/>
        <v>0</v>
      </c>
    </row>
    <row r="16" spans="1:9" ht="28.5" customHeight="1">
      <c r="A16" s="8">
        <v>12</v>
      </c>
      <c r="B16" s="24" t="s">
        <v>116</v>
      </c>
      <c r="C16" s="9" t="s">
        <v>132</v>
      </c>
      <c r="D16" s="8" t="s">
        <v>120</v>
      </c>
      <c r="E16" s="17">
        <v>1</v>
      </c>
      <c r="F16" s="17"/>
      <c r="G16" s="17">
        <f t="shared" si="0"/>
        <v>0</v>
      </c>
    </row>
    <row r="17" spans="1:7" ht="28.5" customHeight="1">
      <c r="A17" s="5" t="s">
        <v>12</v>
      </c>
      <c r="B17" s="5" t="s">
        <v>12</v>
      </c>
      <c r="C17" s="10" t="s">
        <v>117</v>
      </c>
      <c r="D17" s="5" t="s">
        <v>12</v>
      </c>
      <c r="E17" s="5" t="s">
        <v>12</v>
      </c>
      <c r="F17" s="5" t="s">
        <v>12</v>
      </c>
      <c r="G17" s="18">
        <f>SUM(G5:G16)</f>
        <v>0</v>
      </c>
    </row>
    <row r="18" spans="1:7" ht="30" customHeight="1">
      <c r="A18" s="42" t="s">
        <v>133</v>
      </c>
      <c r="B18" s="43"/>
      <c r="C18" s="43"/>
      <c r="D18" s="43"/>
      <c r="E18" s="43"/>
      <c r="F18" s="43"/>
      <c r="G18" s="44"/>
    </row>
    <row r="19" spans="1:7" ht="30" customHeight="1">
      <c r="A19" s="8">
        <v>18</v>
      </c>
      <c r="B19" s="24" t="s">
        <v>135</v>
      </c>
      <c r="C19" s="9" t="s">
        <v>136</v>
      </c>
      <c r="D19" s="8" t="s">
        <v>4</v>
      </c>
      <c r="E19" s="19">
        <v>16</v>
      </c>
      <c r="F19" s="17"/>
      <c r="G19" s="17">
        <f>E19*F19</f>
        <v>0</v>
      </c>
    </row>
    <row r="20" spans="1:7" ht="30" customHeight="1">
      <c r="A20" s="8">
        <v>19</v>
      </c>
      <c r="B20" s="24" t="s">
        <v>115</v>
      </c>
      <c r="C20" s="9" t="s">
        <v>131</v>
      </c>
      <c r="D20" s="8" t="s">
        <v>119</v>
      </c>
      <c r="E20" s="19">
        <v>2</v>
      </c>
      <c r="F20" s="17"/>
      <c r="G20" s="17">
        <f>E20*F20</f>
        <v>0</v>
      </c>
    </row>
    <row r="21" spans="1:7" ht="30" customHeight="1">
      <c r="A21" s="5" t="s">
        <v>12</v>
      </c>
      <c r="B21" s="5" t="s">
        <v>12</v>
      </c>
      <c r="C21" s="10" t="s">
        <v>134</v>
      </c>
      <c r="D21" s="5" t="s">
        <v>12</v>
      </c>
      <c r="E21" s="5" t="s">
        <v>12</v>
      </c>
      <c r="F21" s="5" t="s">
        <v>12</v>
      </c>
      <c r="G21" s="18">
        <f>SUM(G19:G20)</f>
        <v>0</v>
      </c>
    </row>
    <row r="22" spans="1:7" ht="30" customHeight="1">
      <c r="A22" s="11"/>
      <c r="B22" s="12"/>
      <c r="C22" s="13" t="s">
        <v>13</v>
      </c>
      <c r="D22" s="14"/>
      <c r="E22" s="15"/>
      <c r="F22" s="33">
        <f>SUM(G17+G21)</f>
        <v>0</v>
      </c>
      <c r="G22" s="34"/>
    </row>
    <row r="23" spans="1:7" ht="30" customHeight="1">
      <c r="A23" s="35"/>
      <c r="B23" s="36"/>
      <c r="C23" s="37" t="s">
        <v>14</v>
      </c>
      <c r="D23" s="38"/>
      <c r="E23" s="39"/>
      <c r="F23" s="40">
        <f>F22*0.23</f>
        <v>0</v>
      </c>
      <c r="G23" s="41"/>
    </row>
    <row r="24" spans="1:7" ht="30" customHeight="1">
      <c r="A24" s="16"/>
      <c r="B24" s="14"/>
      <c r="C24" s="13" t="s">
        <v>15</v>
      </c>
      <c r="D24" s="14"/>
      <c r="E24" s="15"/>
      <c r="F24" s="26">
        <f>F22+F23</f>
        <v>0</v>
      </c>
      <c r="G24" s="27"/>
    </row>
    <row r="25" spans="1:7" ht="30" customHeight="1">
      <c r="A25" s="28"/>
      <c r="B25" s="29"/>
      <c r="C25" s="29"/>
      <c r="D25" s="29"/>
      <c r="E25" s="29"/>
      <c r="F25" s="29"/>
      <c r="G25" s="30"/>
    </row>
    <row r="26" spans="1:7">
      <c r="A26"/>
      <c r="B26"/>
      <c r="D26"/>
      <c r="E26"/>
      <c r="F26"/>
      <c r="G26"/>
    </row>
    <row r="27" spans="1:7">
      <c r="A27"/>
      <c r="B27"/>
      <c r="D27"/>
      <c r="E27"/>
      <c r="F27"/>
      <c r="G27"/>
    </row>
    <row r="28" spans="1:7">
      <c r="A28"/>
      <c r="B28"/>
      <c r="D28"/>
      <c r="E28"/>
      <c r="F28"/>
      <c r="G28"/>
    </row>
  </sheetData>
  <mergeCells count="9">
    <mergeCell ref="F24:G24"/>
    <mergeCell ref="A25:G25"/>
    <mergeCell ref="A1:G1"/>
    <mergeCell ref="A3:G3"/>
    <mergeCell ref="A18:G18"/>
    <mergeCell ref="F22:G22"/>
    <mergeCell ref="A23:B23"/>
    <mergeCell ref="C23:E23"/>
    <mergeCell ref="F23:G23"/>
  </mergeCells>
  <pageMargins left="0.7" right="0.7" top="0.75" bottom="0.75" header="0.3" footer="0.3"/>
  <pageSetup paperSize="9" scale="5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view="pageBreakPreview" zoomScale="80" zoomScaleNormal="100" zoomScaleSheetLayoutView="80" workbookViewId="0">
      <selection activeCell="L9" sqref="L9"/>
    </sheetView>
  </sheetViews>
  <sheetFormatPr defaultRowHeight="14.25"/>
  <cols>
    <col min="1" max="1" width="9" style="1"/>
    <col min="2" max="2" width="91.875" customWidth="1"/>
    <col min="3" max="3" width="9" style="1"/>
    <col min="4" max="4" width="9.375" style="1" bestFit="1" customWidth="1"/>
    <col min="5" max="5" width="11.75" style="1" customWidth="1"/>
    <col min="6" max="6" width="13.375" style="1" customWidth="1"/>
  </cols>
  <sheetData>
    <row r="1" spans="1:8" ht="72" customHeight="1">
      <c r="A1" s="31" t="s">
        <v>137</v>
      </c>
      <c r="B1" s="32"/>
      <c r="C1" s="32"/>
      <c r="D1" s="32"/>
      <c r="E1" s="32"/>
      <c r="F1" s="32"/>
    </row>
    <row r="2" spans="1:8" ht="42.75" customHeight="1">
      <c r="A2" s="2" t="s">
        <v>1</v>
      </c>
      <c r="B2" s="46" t="s">
        <v>138</v>
      </c>
      <c r="C2" s="47"/>
      <c r="D2" s="47"/>
      <c r="E2" s="48"/>
      <c r="F2" s="2" t="s">
        <v>3</v>
      </c>
    </row>
    <row r="3" spans="1:8" ht="28.5" customHeight="1">
      <c r="A3" s="8">
        <v>1</v>
      </c>
      <c r="B3" s="49" t="s">
        <v>139</v>
      </c>
      <c r="C3" s="50"/>
      <c r="D3" s="50"/>
      <c r="E3" s="51"/>
      <c r="F3" s="17">
        <f>'Kosztorys - architektura'!F28:G28</f>
        <v>0</v>
      </c>
    </row>
    <row r="4" spans="1:8" ht="28.5" customHeight="1">
      <c r="A4" s="8">
        <v>2</v>
      </c>
      <c r="B4" s="49" t="s">
        <v>140</v>
      </c>
      <c r="C4" s="50"/>
      <c r="D4" s="50"/>
      <c r="E4" s="51"/>
      <c r="F4" s="17">
        <f>'Kosztorys - elektryczne'!F32:G32</f>
        <v>0</v>
      </c>
      <c r="H4" s="1"/>
    </row>
    <row r="5" spans="1:8" ht="28.5" customHeight="1">
      <c r="A5" s="8">
        <v>3</v>
      </c>
      <c r="B5" s="49" t="s">
        <v>141</v>
      </c>
      <c r="C5" s="50"/>
      <c r="D5" s="50"/>
      <c r="E5" s="51"/>
      <c r="F5" s="17">
        <f>'Kosztorys - sanitarna'!F22:G22</f>
        <v>0</v>
      </c>
    </row>
    <row r="6" spans="1:8" ht="30" customHeight="1">
      <c r="A6" s="11"/>
      <c r="B6" s="13" t="s">
        <v>13</v>
      </c>
      <c r="C6" s="14"/>
      <c r="D6" s="15"/>
      <c r="E6" s="33">
        <f>SUM(F3:F5)</f>
        <v>0</v>
      </c>
      <c r="F6" s="34"/>
    </row>
    <row r="7" spans="1:8" ht="30" customHeight="1">
      <c r="A7" s="23"/>
      <c r="B7" s="37" t="s">
        <v>14</v>
      </c>
      <c r="C7" s="38"/>
      <c r="D7" s="39"/>
      <c r="E7" s="40">
        <f>E6*0.23</f>
        <v>0</v>
      </c>
      <c r="F7" s="41"/>
    </row>
    <row r="8" spans="1:8" ht="30" customHeight="1">
      <c r="A8" s="16"/>
      <c r="B8" s="13" t="s">
        <v>15</v>
      </c>
      <c r="C8" s="14"/>
      <c r="D8" s="15"/>
      <c r="E8" s="26">
        <f>E6+E7</f>
        <v>0</v>
      </c>
      <c r="F8" s="45"/>
    </row>
    <row r="9" spans="1:8" ht="30" customHeight="1">
      <c r="A9" s="28"/>
      <c r="B9" s="29"/>
      <c r="C9" s="29"/>
      <c r="D9" s="29"/>
      <c r="E9" s="29"/>
      <c r="F9" s="30"/>
    </row>
    <row r="10" spans="1:8">
      <c r="A10"/>
      <c r="C10"/>
      <c r="D10"/>
      <c r="E10"/>
      <c r="F10"/>
    </row>
    <row r="11" spans="1:8">
      <c r="A11"/>
      <c r="C11"/>
      <c r="D11"/>
      <c r="E11"/>
      <c r="F11"/>
    </row>
    <row r="12" spans="1:8">
      <c r="A12"/>
      <c r="C12"/>
      <c r="D12"/>
      <c r="E12"/>
      <c r="F12"/>
    </row>
  </sheetData>
  <mergeCells count="10">
    <mergeCell ref="A1:F1"/>
    <mergeCell ref="E6:F6"/>
    <mergeCell ref="B7:D7"/>
    <mergeCell ref="E7:F7"/>
    <mergeCell ref="E8:F8"/>
    <mergeCell ref="A9:F9"/>
    <mergeCell ref="B2:E2"/>
    <mergeCell ref="B3:E3"/>
    <mergeCell ref="B4:E4"/>
    <mergeCell ref="B5:E5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{965AD0B32C57411CC1788A05F9BCE}</vt:lpstr>
      <vt:lpstr>Kosztorys - architektura</vt:lpstr>
      <vt:lpstr>Kosztorys - elektryczne</vt:lpstr>
      <vt:lpstr>Kosztorys - sanitarna</vt:lpstr>
      <vt:lpstr>Razem</vt:lpstr>
      <vt:lpstr>'Kosztorys - architektura'!Obszar_wydruku</vt:lpstr>
      <vt:lpstr>'Kosztorys - elektryczne'!Obszar_wydruku</vt:lpstr>
      <vt:lpstr>'Kosztorys - sanitarna'!Obszar_wydruku</vt:lpstr>
      <vt:lpstr>Razem!Obszar_wydruku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Arek</dc:creator>
  <cp:lastModifiedBy>Marta Kamrowska</cp:lastModifiedBy>
  <cp:lastPrinted>2025-06-13T12:19:51Z</cp:lastPrinted>
  <dcterms:created xsi:type="dcterms:W3CDTF">2018-02-28T08:15:23Z</dcterms:created>
  <dcterms:modified xsi:type="dcterms:W3CDTF">2025-07-30T09:04:16Z</dcterms:modified>
</cp:coreProperties>
</file>